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 calcMode="manual"/>
</workbook>
</file>

<file path=xl/calcChain.xml><?xml version="1.0" encoding="utf-8"?>
<calcChain xmlns="http://schemas.openxmlformats.org/spreadsheetml/2006/main">
  <c r="G33" i="1" l="1"/>
  <c r="A33" i="1"/>
  <c r="G32" i="1"/>
  <c r="A32" i="1"/>
  <c r="G31" i="1"/>
  <c r="A31" i="1"/>
  <c r="G30" i="1"/>
  <c r="A30" i="1"/>
  <c r="G29" i="1"/>
  <c r="A29" i="1"/>
  <c r="G28" i="1"/>
  <c r="A27" i="1"/>
  <c r="A26" i="1"/>
  <c r="A25" i="1"/>
  <c r="A24" i="1"/>
  <c r="A23" i="1"/>
  <c r="A22" i="1"/>
  <c r="A21" i="1"/>
  <c r="E20" i="1"/>
  <c r="A20" i="1"/>
  <c r="G19" i="1"/>
  <c r="A19" i="1"/>
  <c r="E18" i="1"/>
  <c r="A18" i="1"/>
  <c r="E17" i="1"/>
  <c r="A17" i="1"/>
  <c r="E16" i="1"/>
  <c r="A16" i="1"/>
  <c r="E15" i="1"/>
  <c r="A15" i="1"/>
  <c r="G14" i="1"/>
  <c r="E14" i="1"/>
  <c r="A14" i="1"/>
  <c r="E13" i="1"/>
  <c r="A13" i="1"/>
  <c r="G12" i="1"/>
  <c r="E12" i="1"/>
  <c r="A12" i="1"/>
  <c r="A10" i="1"/>
  <c r="G9" i="1"/>
  <c r="A9" i="1"/>
  <c r="A8" i="1"/>
  <c r="A7" i="1"/>
  <c r="A6" i="1"/>
  <c r="G5" i="1"/>
  <c r="A5" i="1"/>
  <c r="G4" i="1"/>
  <c r="A4" i="1"/>
  <c r="G3" i="1"/>
  <c r="A3" i="1"/>
  <c r="G1" i="1"/>
  <c r="B1" i="1"/>
  <c r="G26" i="1"/>
  <c r="G25" i="1"/>
  <c r="G24" i="1"/>
  <c r="G23" i="1"/>
  <c r="G22" i="1"/>
  <c r="G21" i="1"/>
  <c r="G17" i="1"/>
  <c r="G16" i="1"/>
  <c r="G11" i="1"/>
  <c r="G8" i="1"/>
  <c r="G7" i="1"/>
  <c r="G13" i="1" l="1"/>
  <c r="G15" i="1"/>
  <c r="G27" i="1"/>
  <c r="G20" i="1"/>
  <c r="G6" i="1"/>
  <c r="G10" i="1"/>
  <c r="G18" i="1"/>
</calcChain>
</file>

<file path=xl/sharedStrings.xml><?xml version="1.0" encoding="utf-8"?>
<sst xmlns="http://schemas.openxmlformats.org/spreadsheetml/2006/main" count="101" uniqueCount="54">
  <si>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</si>
  <si>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</si>
  <si>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</si>
  <si>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</si>
  <si>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</si>
  <si>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</si>
  <si>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</si>
  <si>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</si>
  <si>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</si>
  <si>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XL6Q</t>
  </si>
  <si>
    <t>Down-and-Out Barrier Put Option on ALSI</t>
  </si>
  <si>
    <t>XL8Q</t>
  </si>
  <si>
    <t>XN7Q</t>
  </si>
  <si>
    <t>XS9Q</t>
  </si>
  <si>
    <t>XW7Q</t>
  </si>
  <si>
    <t>Stike Resetting Put on DTOP Funded by Put</t>
  </si>
  <si>
    <t>XY6Q</t>
  </si>
  <si>
    <t>Stike Resetting Put on DTOP</t>
  </si>
  <si>
    <t>XY9Q</t>
  </si>
  <si>
    <t>Down-and-Out Barrier Put Option on NPN</t>
  </si>
  <si>
    <t>XZ8Q</t>
  </si>
  <si>
    <t>Up-and-Out Barrier Call Option on AGL</t>
  </si>
  <si>
    <t>YBKQ</t>
  </si>
  <si>
    <t>Floored Opti-Spread</t>
  </si>
  <si>
    <t>YCRQ</t>
  </si>
  <si>
    <t>Down-and-In Barrier Put Option on LON</t>
  </si>
  <si>
    <t>YBYQ</t>
  </si>
  <si>
    <t>Down-and-In Barrier Put Option on AGL</t>
  </si>
  <si>
    <t>YBZQ</t>
  </si>
  <si>
    <t>Down-and-In Barrier Put Option on ANG</t>
  </si>
  <si>
    <t>YCNQ</t>
  </si>
  <si>
    <t>Down-and-In Barrier Put Option on IMP</t>
  </si>
  <si>
    <t>YCOQ</t>
  </si>
  <si>
    <t>YCPQ</t>
  </si>
  <si>
    <t>Down-and-In Barrier Put Option on SAP</t>
  </si>
  <si>
    <t>YCUQ</t>
  </si>
  <si>
    <t>YCWQ</t>
  </si>
  <si>
    <t>YCZQ</t>
  </si>
  <si>
    <t>Down-and-In Barrier Put Option on ABL</t>
  </si>
  <si>
    <t>YDAQ</t>
  </si>
  <si>
    <t>YDVQ</t>
  </si>
  <si>
    <t>YBLQ</t>
  </si>
  <si>
    <t>YEFQ</t>
  </si>
  <si>
    <t>Worst of Call</t>
  </si>
  <si>
    <t>YEKQ</t>
  </si>
  <si>
    <t>YFAQ</t>
  </si>
  <si>
    <t>YFCQ</t>
  </si>
  <si>
    <t>YFDQ</t>
  </si>
  <si>
    <t>YFBQ</t>
  </si>
  <si>
    <t>YFHQ</t>
  </si>
  <si>
    <t>YFOQ</t>
  </si>
  <si>
    <t>YFSQ</t>
  </si>
  <si>
    <t>YFTQ</t>
  </si>
  <si>
    <t>Up-and-In Barrier Call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</si>
</sst>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b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10" fontId="4" fillId="2" borderId="0" xfId="1" applyNumberFormat="1" applyFont="1" applyFill="1"/>
    <xf numFmtId="14" fontId="4" fillId="3" borderId="0" xfId="2" applyNumberFormat="1" applyFill="1"/>
    <xf numFmtId="0" fontId="4" fillId="4" borderId="0" xfId="2" applyFill="1"/>
    <xf numFmtId="0" fontId="5" fillId="5" borderId="1" xfId="2" applyFont="1" applyFill="1" applyBorder="1"/>
    <xf numFmtId="2" fontId="5" fillId="5" borderId="0" xfId="2" applyNumberFormat="1" applyFont="1" applyFill="1"/>
    <xf numFmtId="14" fontId="4" fillId="0" borderId="1" xfId="2" applyNumberFormat="1" applyFont="1" applyBorder="1"/>
    <xf numFmtId="0" fontId="4" fillId="0" borderId="1" xfId="2" applyFont="1" applyBorder="1"/>
    <xf numFmtId="2" fontId="4" fillId="0" borderId="0" xfId="2" applyNumberFormat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0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0" u="none" strike="noStrike" baseline="0">
                  <a:solidFill>
                    <a:srgbClr val="000000"/>
                  </a:solidFill>
                  <a:latin typeface="Geneva"/>
                </a:rPr>
                <a:t>IDX Quanto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Specialist%20Securities\Can%20Do%20Files\IMR%20History\Back%20Up\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OPS\zAntonie\EXOTICS%20M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XL6Q</v>
          </cell>
          <cell r="E4" t="str">
            <v>Down-and-Out Barrier Put Option on ALSI</v>
          </cell>
          <cell r="F4">
            <v>41627</v>
          </cell>
          <cell r="G4">
            <v>0.25289304638919391</v>
          </cell>
          <cell r="H4">
            <v>0.25608026218247776</v>
          </cell>
          <cell r="I4">
            <v>0.26500831658977164</v>
          </cell>
          <cell r="J4">
            <v>0.26846413822833487</v>
          </cell>
          <cell r="K4">
            <v>-3.1414448257097681E-4</v>
          </cell>
        </row>
        <row r="5">
          <cell r="D5" t="str">
            <v>XL8Q</v>
          </cell>
          <cell r="E5" t="str">
            <v>Down-and-Out Barrier Put Option on ALSI</v>
          </cell>
          <cell r="F5">
            <v>41627</v>
          </cell>
          <cell r="G5">
            <v>4.9324223731157614E-2</v>
          </cell>
          <cell r="H5">
            <v>4.9945857845309867E-2</v>
          </cell>
          <cell r="I5">
            <v>5.3279601674677705E-2</v>
          </cell>
          <cell r="J5">
            <v>5.3974390437274929E-2</v>
          </cell>
          <cell r="K5">
            <v>-6.6471956134255843E-5</v>
          </cell>
        </row>
        <row r="6">
          <cell r="D6" t="str">
            <v>XN7Q</v>
          </cell>
          <cell r="E6" t="str">
            <v>Down-and-Out Barrier Put Option on ALSI</v>
          </cell>
          <cell r="F6">
            <v>41627</v>
          </cell>
          <cell r="G6">
            <v>43.652761765774983</v>
          </cell>
          <cell r="H6">
            <v>44.202918338709047</v>
          </cell>
          <cell r="I6">
            <v>42.599159646513996</v>
          </cell>
          <cell r="J6">
            <v>43.154670883238389</v>
          </cell>
          <cell r="K6">
            <v>-3.6802369594227072E-2</v>
          </cell>
        </row>
        <row r="7">
          <cell r="D7" t="str">
            <v>XS9Q</v>
          </cell>
          <cell r="E7" t="str">
            <v>Down-and-Out Barrier Put Option on ALSI</v>
          </cell>
          <cell r="F7">
            <v>41627</v>
          </cell>
          <cell r="G7">
            <v>1.0479996544935613</v>
          </cell>
          <cell r="H7">
            <v>1.0612076137389785</v>
          </cell>
          <cell r="I7">
            <v>1.0822704519566877</v>
          </cell>
          <cell r="J7">
            <v>1.0963837209090701</v>
          </cell>
          <cell r="K7">
            <v>-1.1474907111825678E-3</v>
          </cell>
        </row>
        <row r="8">
          <cell r="D8" t="str">
            <v>XW7Q</v>
          </cell>
          <cell r="E8" t="str">
            <v>Stike Resetting Put on DTOP</v>
          </cell>
          <cell r="F8">
            <v>41718</v>
          </cell>
          <cell r="G8">
            <v>207.22840486159515</v>
          </cell>
          <cell r="H8">
            <v>212.76794325771897</v>
          </cell>
          <cell r="I8">
            <v>203.06233400129594</v>
          </cell>
          <cell r="J8">
            <v>208.58322552673667</v>
          </cell>
          <cell r="K8">
            <v>-8.478819694437835E-2</v>
          </cell>
        </row>
        <row r="9">
          <cell r="D9" t="str">
            <v>XY6Q</v>
          </cell>
          <cell r="E9" t="str">
            <v>Stike Resetting Put on DTOP</v>
          </cell>
          <cell r="F9">
            <v>41575</v>
          </cell>
          <cell r="G9">
            <v>32.948804327869688</v>
          </cell>
          <cell r="H9">
            <v>33.110802679272489</v>
          </cell>
          <cell r="I9">
            <v>34.42117427170799</v>
          </cell>
          <cell r="J9">
            <v>34.604956509686339</v>
          </cell>
          <cell r="K9">
            <v>-0.1455230879905158</v>
          </cell>
        </row>
        <row r="10">
          <cell r="D10" t="str">
            <v>XY9Q</v>
          </cell>
          <cell r="E10" t="str">
            <v>Down-and-Out Barrier Put Option on NPN</v>
          </cell>
          <cell r="F10">
            <v>41627</v>
          </cell>
          <cell r="G10">
            <v>7.2143015247139322E-3</v>
          </cell>
          <cell r="H10">
            <v>7.3052235017527691E-3</v>
          </cell>
          <cell r="I10">
            <v>1.1076528847060417E-2</v>
          </cell>
          <cell r="J10">
            <v>1.1220971514228089E-2</v>
          </cell>
          <cell r="K10">
            <v>-3.1776882466907344E-4</v>
          </cell>
        </row>
        <row r="11">
          <cell r="D11" t="str">
            <v>XZ8Q</v>
          </cell>
          <cell r="E11" t="str">
            <v>Up-and-Out Barrier Call Option on AGL</v>
          </cell>
          <cell r="F11">
            <v>41627</v>
          </cell>
          <cell r="G11">
            <v>8.6999659808296279</v>
          </cell>
          <cell r="H11">
            <v>8.8096118147939944</v>
          </cell>
          <cell r="I11">
            <v>8.5476731969059596</v>
          </cell>
          <cell r="J11">
            <v>8.6591385062719315</v>
          </cell>
          <cell r="K11">
            <v>1.1663670318585022E-2</v>
          </cell>
        </row>
        <row r="12">
          <cell r="D12" t="str">
            <v>YBKQ</v>
          </cell>
          <cell r="E12" t="str">
            <v>Floor Opti Spread</v>
          </cell>
          <cell r="F12">
            <v>41556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D13" t="str">
            <v>YCRQ</v>
          </cell>
          <cell r="E13" t="str">
            <v>Down-and-In Barrier Put Option on LON</v>
          </cell>
          <cell r="F13">
            <v>41627</v>
          </cell>
          <cell r="G13">
            <v>1.5851114898471075E-3</v>
          </cell>
          <cell r="H13">
            <v>1.6050886795986254E-3</v>
          </cell>
          <cell r="I13">
            <v>1.9010571001159826E-3</v>
          </cell>
          <cell r="J13">
            <v>1.9258476966801459E-3</v>
          </cell>
          <cell r="K13">
            <v>-6.2120198938373601E-4</v>
          </cell>
        </row>
        <row r="14">
          <cell r="D14" t="str">
            <v>YBYQ</v>
          </cell>
          <cell r="E14" t="str">
            <v>Down-and-In Barrier Put Option on AGL</v>
          </cell>
          <cell r="F14">
            <v>41627</v>
          </cell>
          <cell r="G14">
            <v>2.7394040175384049E-2</v>
          </cell>
          <cell r="H14">
            <v>2.7739287776041552E-2</v>
          </cell>
          <cell r="I14">
            <v>2.9810976120298704E-2</v>
          </cell>
          <cell r="J14">
            <v>3.0199723981758068E-2</v>
          </cell>
          <cell r="K14">
            <v>-2.5232686765191267E-3</v>
          </cell>
        </row>
        <row r="15">
          <cell r="D15" t="str">
            <v>YBZQ</v>
          </cell>
          <cell r="E15" t="str">
            <v>Down-and-In Barrier Put Option on ANG</v>
          </cell>
          <cell r="F15">
            <v>41627</v>
          </cell>
          <cell r="G15">
            <v>4.1551837652022314</v>
          </cell>
          <cell r="H15">
            <v>4.2075516239058981</v>
          </cell>
          <cell r="I15">
            <v>3.92035526477855</v>
          </cell>
          <cell r="J15">
            <v>3.9714783718916342</v>
          </cell>
          <cell r="K15">
            <v>-0.40721546040872503</v>
          </cell>
        </row>
        <row r="16">
          <cell r="D16" t="str">
            <v>YCNQ</v>
          </cell>
          <cell r="E16" t="str">
            <v>Down-and-In Barrier Put Option on IMP</v>
          </cell>
          <cell r="F16">
            <v>41627</v>
          </cell>
          <cell r="G16">
            <v>9.1179784537427366E-2</v>
          </cell>
          <cell r="H16">
            <v>9.2328925067209536E-2</v>
          </cell>
          <cell r="I16">
            <v>0.11503040371952533</v>
          </cell>
          <cell r="J16">
            <v>0.11653044931576208</v>
          </cell>
          <cell r="K16">
            <v>-1.2496336923819032E-2</v>
          </cell>
        </row>
        <row r="17">
          <cell r="D17" t="str">
            <v>YCOQ</v>
          </cell>
          <cell r="E17" t="str">
            <v>Down-and-In Barrier Put Option on LON</v>
          </cell>
          <cell r="F17">
            <v>41627</v>
          </cell>
          <cell r="G17">
            <v>1.6493950018588999E-3</v>
          </cell>
          <cell r="H17">
            <v>1.6701823579145416E-3</v>
          </cell>
          <cell r="I17">
            <v>1.9732503070482854E-3</v>
          </cell>
          <cell r="J17">
            <v>1.9989823338659759E-3</v>
          </cell>
          <cell r="K17">
            <v>-6.4518765187373986E-4</v>
          </cell>
        </row>
        <row r="18">
          <cell r="D18" t="str">
            <v>YCPQ</v>
          </cell>
          <cell r="E18" t="str">
            <v>Down-and-In Barrier Put Option on SAP</v>
          </cell>
          <cell r="F18">
            <v>41627</v>
          </cell>
          <cell r="G18">
            <v>8.5867581005683036E-3</v>
          </cell>
          <cell r="H18">
            <v>8.6949771735005069E-3</v>
          </cell>
          <cell r="I18">
            <v>1.0428295129792264E-2</v>
          </cell>
          <cell r="J18">
            <v>1.0564284552413466E-2</v>
          </cell>
          <cell r="K18">
            <v>-8.24393391146927E-3</v>
          </cell>
        </row>
        <row r="19">
          <cell r="D19" t="str">
            <v>YCUQ</v>
          </cell>
          <cell r="E19" t="str">
            <v>Down-and-In Barrier Put Option on ANG</v>
          </cell>
          <cell r="F19">
            <v>41627</v>
          </cell>
          <cell r="G19">
            <v>17.380930724556567</v>
          </cell>
          <cell r="H19">
            <v>17.599982919538729</v>
          </cell>
          <cell r="I19">
            <v>16.355808897640099</v>
          </cell>
          <cell r="J19">
            <v>16.569095631551043</v>
          </cell>
          <cell r="K19">
            <v>-1.0164789715504698</v>
          </cell>
        </row>
        <row r="20">
          <cell r="D20" t="str">
            <v>YCWQ</v>
          </cell>
          <cell r="E20" t="str">
            <v>Stike Resetting Put on DTOP</v>
          </cell>
          <cell r="F20">
            <v>41620</v>
          </cell>
          <cell r="G20">
            <v>19.990310669774445</v>
          </cell>
          <cell r="H20">
            <v>20.22101387138634</v>
          </cell>
          <cell r="I20">
            <v>19.867624787701466</v>
          </cell>
          <cell r="J20">
            <v>20.105561662682295</v>
          </cell>
          <cell r="K20">
            <v>-6.702586206728986E-2</v>
          </cell>
        </row>
        <row r="21">
          <cell r="D21" t="str">
            <v>YCZQ</v>
          </cell>
          <cell r="E21" t="str">
            <v>Down-and-In Barrier Put Option on ABL</v>
          </cell>
          <cell r="F21">
            <v>41627</v>
          </cell>
          <cell r="G21">
            <v>1.7008125449958085</v>
          </cell>
          <cell r="H21">
            <v>1.7222479173092227</v>
          </cell>
          <cell r="I21">
            <v>1.5125567222116629</v>
          </cell>
          <cell r="J21">
            <v>1.5322811079118477</v>
          </cell>
          <cell r="K21">
            <v>-0.95633892498318462</v>
          </cell>
        </row>
        <row r="22">
          <cell r="D22" t="str">
            <v>YDAQ</v>
          </cell>
          <cell r="E22" t="str">
            <v>Down-and-Out Barrier Put Option on ALSI</v>
          </cell>
          <cell r="F22">
            <v>41718</v>
          </cell>
          <cell r="G22">
            <v>96.58170486984001</v>
          </cell>
          <cell r="H22">
            <v>99.163484442224927</v>
          </cell>
          <cell r="I22">
            <v>92.611157671851984</v>
          </cell>
          <cell r="J22">
            <v>95.129084780621056</v>
          </cell>
          <cell r="K22">
            <v>-4.0712419473516441E-2</v>
          </cell>
        </row>
        <row r="23">
          <cell r="D23" t="str">
            <v>YDVQ</v>
          </cell>
          <cell r="E23" t="str">
            <v>Stike Resetting Put on DTOP</v>
          </cell>
          <cell r="F23">
            <v>41627</v>
          </cell>
          <cell r="G23">
            <v>102.81311365462199</v>
          </cell>
          <cell r="H23">
            <v>104.1088692488363</v>
          </cell>
          <cell r="I23">
            <v>101.93133145592222</v>
          </cell>
          <cell r="J23">
            <v>103.26055955497173</v>
          </cell>
          <cell r="K23">
            <v>-0.16990703332739215</v>
          </cell>
        </row>
        <row r="24">
          <cell r="D24" t="str">
            <v>YBLQ</v>
          </cell>
          <cell r="E24" t="str">
            <v>Stike Resetting Put on DTOP</v>
          </cell>
          <cell r="F24">
            <v>41662</v>
          </cell>
          <cell r="G24">
            <v>108.74878036691209</v>
          </cell>
          <cell r="H24">
            <v>110.70230843703024</v>
          </cell>
          <cell r="I24">
            <v>107.64418992375838</v>
          </cell>
          <cell r="J24">
            <v>109.6258601838156</v>
          </cell>
          <cell r="K24">
            <v>-0.18316576374839824</v>
          </cell>
        </row>
        <row r="25">
          <cell r="D25" t="str">
            <v>YEFQ</v>
          </cell>
          <cell r="E25" t="str">
            <v>Worst Of Call on Basket</v>
          </cell>
          <cell r="F25">
            <v>41627</v>
          </cell>
          <cell r="G25">
            <v>0.45797701212249109</v>
          </cell>
          <cell r="H25">
            <v>0.46374890497142041</v>
          </cell>
          <cell r="I25">
            <v>0.56995605984031705</v>
          </cell>
          <cell r="J25">
            <v>0.57738853030000981</v>
          </cell>
          <cell r="K25">
            <v>0.33809500526295438</v>
          </cell>
        </row>
        <row r="26">
          <cell r="D26" t="str">
            <v>YEKQ</v>
          </cell>
          <cell r="E26" t="str">
            <v>Stike Resetting Put on DTOP</v>
          </cell>
          <cell r="F26">
            <v>41627</v>
          </cell>
          <cell r="G26">
            <v>15.108079264375331</v>
          </cell>
          <cell r="H26">
            <v>15.298486669897645</v>
          </cell>
          <cell r="I26">
            <v>15.287940505176881</v>
          </cell>
          <cell r="J26">
            <v>15.487301779142637</v>
          </cell>
          <cell r="K26">
            <v>-5.6761235120875372E-2</v>
          </cell>
        </row>
        <row r="27">
          <cell r="D27" t="str">
            <v>YFAQ</v>
          </cell>
          <cell r="E27" t="str">
            <v>Worst Of Call on Basket</v>
          </cell>
          <cell r="F27">
            <v>41627</v>
          </cell>
          <cell r="G27">
            <v>15.898378247575891</v>
          </cell>
          <cell r="H27">
            <v>16.098745805963766</v>
          </cell>
          <cell r="I27">
            <v>16.515422414899781</v>
          </cell>
          <cell r="J27">
            <v>16.730790577249845</v>
          </cell>
          <cell r="K27">
            <v>0.38577888341509892</v>
          </cell>
        </row>
        <row r="28">
          <cell r="D28" t="str">
            <v>YFCQ</v>
          </cell>
          <cell r="E28" t="str">
            <v>Worst Of Call on Basket</v>
          </cell>
          <cell r="F28">
            <v>41627</v>
          </cell>
          <cell r="G28">
            <v>14.484484632232537</v>
          </cell>
          <cell r="H28">
            <v>14.667032862943403</v>
          </cell>
          <cell r="I28">
            <v>15.170023729523363</v>
          </cell>
          <cell r="J28">
            <v>15.367847318370037</v>
          </cell>
          <cell r="K28">
            <v>0.36739682423493331</v>
          </cell>
        </row>
        <row r="29">
          <cell r="D29" t="str">
            <v>YFDQ</v>
          </cell>
          <cell r="E29" t="str">
            <v>Floor Opti Spread</v>
          </cell>
          <cell r="F29">
            <v>41740</v>
          </cell>
          <cell r="G29">
            <v>2196.3360240434904</v>
          </cell>
          <cell r="H29">
            <v>2262.9089492372314</v>
          </cell>
          <cell r="I29">
            <v>2181.5734877221603</v>
          </cell>
          <cell r="J29">
            <v>2248.7059373197726</v>
          </cell>
          <cell r="K29">
            <v>6.349129316053939</v>
          </cell>
        </row>
        <row r="30">
          <cell r="D30" t="str">
            <v>YFBQ</v>
          </cell>
          <cell r="E30" t="str">
            <v>Stike Resetting Put on DTOP</v>
          </cell>
          <cell r="F30">
            <v>41710</v>
          </cell>
          <cell r="G30">
            <v>125.31621797794995</v>
          </cell>
          <cell r="H30">
            <v>128.50606935651606</v>
          </cell>
          <cell r="I30">
            <v>123.91511064544045</v>
          </cell>
          <cell r="J30">
            <v>127.12567476691007</v>
          </cell>
          <cell r="K30">
            <v>-0.16134345020039015</v>
          </cell>
        </row>
        <row r="31">
          <cell r="D31" t="str">
            <v>YFHQ</v>
          </cell>
          <cell r="E31" t="str">
            <v>Worst Of Call on Basket</v>
          </cell>
          <cell r="F31">
            <v>41718</v>
          </cell>
          <cell r="G31">
            <v>4.4402448988630354</v>
          </cell>
          <cell r="H31">
            <v>4.5589395687461174</v>
          </cell>
          <cell r="I31">
            <v>4.4681966186371911</v>
          </cell>
          <cell r="J31">
            <v>4.5896786697874523</v>
          </cell>
          <cell r="K31">
            <v>0.93250979404367307</v>
          </cell>
        </row>
        <row r="32">
          <cell r="D32" t="str">
            <v>YFOQ</v>
          </cell>
          <cell r="E32" t="str">
            <v>Stike Resetting Put on DTOP</v>
          </cell>
          <cell r="F32">
            <v>41752</v>
          </cell>
          <cell r="G32">
            <v>180.25693265833149</v>
          </cell>
          <cell r="H32">
            <v>186.08015779418196</v>
          </cell>
          <cell r="I32">
            <v>178.61874268685213</v>
          </cell>
          <cell r="J32">
            <v>184.47202473235305</v>
          </cell>
          <cell r="K32">
            <v>-0.12412886418841995</v>
          </cell>
        </row>
        <row r="33">
          <cell r="D33" t="str">
            <v>YFSQ</v>
          </cell>
          <cell r="E33" t="str">
            <v>Stike Resetting Put on DTOP</v>
          </cell>
          <cell r="F33">
            <v>41800</v>
          </cell>
          <cell r="G33">
            <v>232.49540750663351</v>
          </cell>
          <cell r="H33">
            <v>241.62848152313285</v>
          </cell>
          <cell r="I33">
            <v>229.48419766520271</v>
          </cell>
          <cell r="J33">
            <v>238.60125374787748</v>
          </cell>
          <cell r="K33">
            <v>-0.13317417066897413</v>
          </cell>
        </row>
        <row r="34">
          <cell r="D34" t="str">
            <v>YFTQ</v>
          </cell>
          <cell r="E34" t="str">
            <v>Up-and-In Barrier Call Option on BIL</v>
          </cell>
          <cell r="F34">
            <v>41809</v>
          </cell>
          <cell r="G34">
            <v>2.1633141281877477</v>
          </cell>
          <cell r="H34">
            <v>2.2457406243865403</v>
          </cell>
          <cell r="I34">
            <v>2.5585561017819898</v>
          </cell>
          <cell r="J34">
            <v>2.6587625503934498</v>
          </cell>
          <cell r="K34">
            <v>8.1178432145800422E-2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SAFEX Close Out"/>
      <sheetName val="IDX Closing Prices"/>
      <sheetName val="YXFullZeroes"/>
      <sheetName val="ALSI"/>
      <sheetName val="DTOP"/>
      <sheetName val="ABLQ"/>
      <sheetName val="AGLQ"/>
      <sheetName val="AEGQ"/>
      <sheetName val="AMSQ"/>
      <sheetName val="ANGQ"/>
      <sheetName val="APNQ"/>
      <sheetName val="ARI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XWTI"/>
      <sheetName val="XL5Q"/>
      <sheetName val="XD1Q"/>
      <sheetName val="XE7Q"/>
      <sheetName val="XF2Q"/>
      <sheetName val="XF3Q"/>
      <sheetName val="XF4Q"/>
      <sheetName val="XH5Q"/>
      <sheetName val="XM4Q"/>
      <sheetName val="XJ7Q"/>
      <sheetName val="XK7Q"/>
      <sheetName val="XL4Q"/>
      <sheetName val="XL6Q"/>
      <sheetName val="XL8Q"/>
      <sheetName val="XN6Q"/>
      <sheetName val="XN7Q"/>
      <sheetName val="XR7Q"/>
      <sheetName val="XS2Q"/>
      <sheetName val="XS9Q"/>
      <sheetName val="XV4Q"/>
      <sheetName val="XW5Q"/>
      <sheetName val="XW7Q"/>
      <sheetName val="XX2Q"/>
      <sheetName val="XY2Q"/>
      <sheetName val="XY3Q"/>
      <sheetName val="XY5Q"/>
      <sheetName val="XY6Q"/>
      <sheetName val="XY7Q"/>
      <sheetName val="XY8Q"/>
      <sheetName val="XY9Q"/>
      <sheetName val="XZ2Q"/>
      <sheetName val="XZ7Q"/>
      <sheetName val="YBIQ"/>
      <sheetName val="YBJQ"/>
      <sheetName val="XZ8Q"/>
      <sheetName val="YCLQ"/>
      <sheetName val="YCIQ"/>
      <sheetName val="XY1Q"/>
      <sheetName val="YBVQ"/>
      <sheetName val="YBWQ"/>
      <sheetName val="YBX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DXQ"/>
      <sheetName val="YDYQ"/>
      <sheetName val="YEGQ"/>
      <sheetName val="YBLQ"/>
      <sheetName val="YEKQ"/>
      <sheetName val="YFBQ"/>
      <sheetName val="Tepmlate"/>
      <sheetName val="IMR_ALL"/>
      <sheetName val="YBKQ"/>
      <sheetName val="XX6Q"/>
      <sheetName val="X1UQ"/>
      <sheetName val="X1UQ (1)"/>
      <sheetName val="X1UQ (2)"/>
      <sheetName val="YEFQ"/>
      <sheetName val="YFAQ"/>
      <sheetName val="YFCQ"/>
      <sheetName val="YFDQ"/>
      <sheetName val="YFHQ"/>
      <sheetName val="YFLQ"/>
      <sheetName val="YFO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3">
          <cell r="B3">
            <v>41627</v>
          </cell>
        </row>
      </sheetData>
      <sheetData sheetId="89">
        <row r="3">
          <cell r="B3">
            <v>41627</v>
          </cell>
        </row>
      </sheetData>
      <sheetData sheetId="90">
        <row r="3">
          <cell r="B3">
            <v>41627</v>
          </cell>
        </row>
      </sheetData>
      <sheetData sheetId="91">
        <row r="3">
          <cell r="B3">
            <v>41627</v>
          </cell>
        </row>
      </sheetData>
      <sheetData sheetId="92">
        <row r="3">
          <cell r="B3">
            <v>41627</v>
          </cell>
        </row>
      </sheetData>
      <sheetData sheetId="93">
        <row r="3">
          <cell r="B3">
            <v>41627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32" sqref="A32:XFD32"/>
    </sheetView>
  </sheetViews>
  <sheetFormatPr defaultRowHeight="12.75"/>
  <sheetData>
    <row r="1" spans="1:7">
      <c r="A1" s="1" t="s">
        <v>0</v>
      </c>
      <c r="B1" s="2">
        <f ca="1">TODAY()</f>
        <v>41542</v>
      </c>
      <c r="C1" s="3"/>
      <c r="D1" s="3"/>
      <c r="E1" s="1"/>
      <c r="F1" s="1"/>
      <c r="G1" s="1" t="str">
        <f>IF(ISNUMBER(VLOOKUP(C1,'[1]Local Vol'!$D$4:$H$70,8,FALSE)),VLOOKUP(C1,'[1]Local Vol'!$D$4:$H$70,8,FALSE),"")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t="shared" ref="A3:A10" ca="1" si="0">TODAY()</f>
        <v>41542</v>
      </c>
      <c r="B3" s="7" t="s">
        <v>8</v>
      </c>
      <c r="C3" s="7" t="s">
        <v>9</v>
      </c>
      <c r="D3" s="7" t="s">
        <v>10</v>
      </c>
      <c r="E3" s="6">
        <v>41627</v>
      </c>
      <c r="F3" s="8">
        <v>0.25289304638919391</v>
      </c>
      <c r="G3" s="1">
        <f>IF(ISNUMBER(VLOOKUP(C3,'[1]Local Vol'!$D$3:$K$199,8,FALSE)),VLOOKUP(C3,'[1]Local Vol'!$D$4:$K$199,8,FALSE),"")</f>
        <v>-3.1414448257097681E-4</v>
      </c>
    </row>
    <row r="4" spans="1:7">
      <c r="A4" s="6">
        <f t="shared" ca="1" si="0"/>
        <v>41542</v>
      </c>
      <c r="B4" s="7" t="s">
        <v>8</v>
      </c>
      <c r="C4" s="7" t="s">
        <v>11</v>
      </c>
      <c r="D4" s="7" t="s">
        <v>10</v>
      </c>
      <c r="E4" s="6">
        <v>41627</v>
      </c>
      <c r="F4" s="8">
        <v>4.9324223731157614E-2</v>
      </c>
      <c r="G4" s="1">
        <f>IF(ISNUMBER(VLOOKUP(C4,'[1]Local Vol'!$D$3:$K$199,8,FALSE)),VLOOKUP(C4,'[1]Local Vol'!$D$4:$K$199,8,FALSE),"")</f>
        <v>-6.6471956134255843E-5</v>
      </c>
    </row>
    <row r="5" spans="1:7">
      <c r="A5" s="6">
        <f t="shared" ca="1" si="0"/>
        <v>41542</v>
      </c>
      <c r="B5" s="7" t="s">
        <v>8</v>
      </c>
      <c r="C5" s="7" t="s">
        <v>12</v>
      </c>
      <c r="D5" s="7" t="s">
        <v>10</v>
      </c>
      <c r="E5" s="6">
        <v>41627</v>
      </c>
      <c r="F5" s="8">
        <v>43.652761765774983</v>
      </c>
      <c r="G5" s="1">
        <f>IF(ISNUMBER(VLOOKUP(C5,'[1]Local Vol'!$D$3:$K$199,8,FALSE)),VLOOKUP(C5,'[1]Local Vol'!$D$4:$K$199,8,FALSE),"")</f>
        <v>-3.6802369594227072E-2</v>
      </c>
    </row>
    <row r="6" spans="1:7">
      <c r="A6" s="6">
        <f t="shared" ca="1" si="0"/>
        <v>41542</v>
      </c>
      <c r="B6" s="7" t="s">
        <v>8</v>
      </c>
      <c r="C6" s="7" t="s">
        <v>13</v>
      </c>
      <c r="D6" s="7" t="s">
        <v>10</v>
      </c>
      <c r="E6" s="6">
        <v>41627</v>
      </c>
      <c r="F6" s="8">
        <v>1.0479996544935613</v>
      </c>
      <c r="G6" s="1">
        <f>IF(ISNUMBER(VLOOKUP(C6,'[1]Local Vol'!$D$3:$K$199,8,FALSE)),VLOOKUP(C6,'[1]Local Vol'!$D$4:$K$199,8,FALSE),"")</f>
        <v>-1.1474907111825678E-3</v>
      </c>
    </row>
    <row r="7" spans="1:7">
      <c r="A7" s="6">
        <f t="shared" ca="1" si="0"/>
        <v>41542</v>
      </c>
      <c r="B7" s="7" t="s">
        <v>8</v>
      </c>
      <c r="C7" s="7" t="s">
        <v>14</v>
      </c>
      <c r="D7" s="7" t="s">
        <v>15</v>
      </c>
      <c r="E7" s="6">
        <v>41718</v>
      </c>
      <c r="F7" s="8">
        <v>207.22840486159515</v>
      </c>
      <c r="G7" s="1">
        <f>IF(ISNUMBER(VLOOKUP(C7,'[1]Local Vol'!$D$3:$K$199,8,FALSE)),VLOOKUP(C7,'[1]Local Vol'!$D$4:$K$199,8,FALSE),"")</f>
        <v>-8.478819694437835E-2</v>
      </c>
    </row>
    <row r="8" spans="1:7">
      <c r="A8" s="6">
        <f t="shared" ca="1" si="0"/>
        <v>41542</v>
      </c>
      <c r="B8" s="7" t="s">
        <v>8</v>
      </c>
      <c r="C8" s="7" t="s">
        <v>16</v>
      </c>
      <c r="D8" s="7" t="s">
        <v>17</v>
      </c>
      <c r="E8" s="6">
        <v>41575</v>
      </c>
      <c r="F8" s="8">
        <v>32.948804327869688</v>
      </c>
      <c r="G8" s="1">
        <f>IF(ISNUMBER(VLOOKUP(C8,'[1]Local Vol'!$D$3:$K$199,8,FALSE)),VLOOKUP(C8,'[1]Local Vol'!$D$4:$K$199,8,FALSE),"")</f>
        <v>-0.1455230879905158</v>
      </c>
    </row>
    <row r="9" spans="1:7">
      <c r="A9" s="6">
        <f t="shared" ca="1" si="0"/>
        <v>41542</v>
      </c>
      <c r="B9" s="7" t="s">
        <v>8</v>
      </c>
      <c r="C9" s="7" t="s">
        <v>18</v>
      </c>
      <c r="D9" s="7" t="s">
        <v>19</v>
      </c>
      <c r="E9" s="6">
        <v>41627</v>
      </c>
      <c r="F9" s="8">
        <v>7.2143015247139322E-3</v>
      </c>
      <c r="G9" s="1">
        <f>IF(ISNUMBER(VLOOKUP(C9,'[1]Local Vol'!$D$3:$K$199,8,FALSE)),VLOOKUP(C9,'[1]Local Vol'!$D$4:$K$199,8,FALSE),"")</f>
        <v>-3.1776882466907344E-4</v>
      </c>
    </row>
    <row r="10" spans="1:7">
      <c r="A10" s="6">
        <f t="shared" ca="1" si="0"/>
        <v>41542</v>
      </c>
      <c r="B10" s="7" t="s">
        <v>8</v>
      </c>
      <c r="C10" s="7" t="s">
        <v>20</v>
      </c>
      <c r="D10" s="7" t="s">
        <v>21</v>
      </c>
      <c r="E10" s="6">
        <v>41627</v>
      </c>
      <c r="F10" s="8">
        <v>8.6999659808296279</v>
      </c>
      <c r="G10" s="1">
        <f>IF(ISNUMBER(VLOOKUP(C10,'[1]Local Vol'!$D$3:$K$199,8,FALSE)),VLOOKUP(C10,'[1]Local Vol'!$D$4:$K$199,8,FALSE),"")</f>
        <v>1.1663670318585022E-2</v>
      </c>
    </row>
    <row r="11" spans="1:7">
      <c r="A11" s="6">
        <v>41326</v>
      </c>
      <c r="B11" s="7" t="s">
        <v>8</v>
      </c>
      <c r="C11" s="7" t="s">
        <v>22</v>
      </c>
      <c r="D11" s="7" t="s">
        <v>23</v>
      </c>
      <c r="E11" s="6">
        <v>41556</v>
      </c>
      <c r="F11" s="8">
        <v>0</v>
      </c>
      <c r="G11" s="1">
        <f>IF(ISNUMBER(VLOOKUP(C11,'[1]Local Vol'!$D$3:$K$199,8,FALSE)),VLOOKUP(C11,'[1]Local Vol'!$D$4:$K$199,8,FALSE),"")</f>
        <v>0</v>
      </c>
    </row>
    <row r="12" spans="1:7">
      <c r="A12" s="6">
        <f t="shared" ref="A12:A27" ca="1" si="1">TODAY()</f>
        <v>41542</v>
      </c>
      <c r="B12" s="7" t="s">
        <v>8</v>
      </c>
      <c r="C12" s="7" t="s">
        <v>24</v>
      </c>
      <c r="D12" s="7" t="s">
        <v>25</v>
      </c>
      <c r="E12" s="6">
        <f>[2]YCRQ!$B$3</f>
        <v>41627</v>
      </c>
      <c r="F12" s="8">
        <v>1.5851114898471075E-3</v>
      </c>
      <c r="G12" s="1">
        <f>IF(ISNUMBER(VLOOKUP(C12,'[1]Local Vol'!$D$3:$K$199,8,FALSE)),VLOOKUP(C12,'[1]Local Vol'!$D$4:$K$199,8,FALSE),"")</f>
        <v>-6.2120198938373601E-4</v>
      </c>
    </row>
    <row r="13" spans="1:7">
      <c r="A13" s="6">
        <f t="shared" ca="1" si="1"/>
        <v>41542</v>
      </c>
      <c r="B13" s="7" t="s">
        <v>8</v>
      </c>
      <c r="C13" s="7" t="s">
        <v>26</v>
      </c>
      <c r="D13" s="7" t="s">
        <v>27</v>
      </c>
      <c r="E13" s="6">
        <f>[2]YBYQ!$B$3</f>
        <v>41627</v>
      </c>
      <c r="F13" s="8">
        <v>2.7394040175384049E-2</v>
      </c>
      <c r="G13" s="1">
        <f>IF(ISNUMBER(VLOOKUP(C13,'[1]Local Vol'!$D$3:$K$199,8,FALSE)),VLOOKUP(C13,'[1]Local Vol'!$D$4:$K$199,8,FALSE),"")</f>
        <v>-2.5232686765191267E-3</v>
      </c>
    </row>
    <row r="14" spans="1:7">
      <c r="A14" s="6">
        <f t="shared" ca="1" si="1"/>
        <v>41542</v>
      </c>
      <c r="B14" s="7" t="s">
        <v>8</v>
      </c>
      <c r="C14" s="7" t="s">
        <v>28</v>
      </c>
      <c r="D14" s="7" t="s">
        <v>29</v>
      </c>
      <c r="E14" s="6">
        <f>[2]YBZQ!$B$3</f>
        <v>41627</v>
      </c>
      <c r="F14" s="8">
        <v>4.1551837652022314</v>
      </c>
      <c r="G14" s="1">
        <f>IF(ISNUMBER(VLOOKUP(C14,'[1]Local Vol'!$D$3:$K$199,8,FALSE)),VLOOKUP(C14,'[1]Local Vol'!$D$4:$K$199,8,FALSE),"")</f>
        <v>-0.40721546040872503</v>
      </c>
    </row>
    <row r="15" spans="1:7">
      <c r="A15" s="6">
        <f t="shared" ca="1" si="1"/>
        <v>41542</v>
      </c>
      <c r="B15" s="7" t="s">
        <v>8</v>
      </c>
      <c r="C15" s="7" t="s">
        <v>30</v>
      </c>
      <c r="D15" s="7" t="s">
        <v>31</v>
      </c>
      <c r="E15" s="6">
        <f>[2]YCNQ!$B$3</f>
        <v>41627</v>
      </c>
      <c r="F15" s="8">
        <v>9.1179784537427366E-2</v>
      </c>
      <c r="G15" s="1">
        <f>IF(ISNUMBER(VLOOKUP(C15,'[1]Local Vol'!$D$3:$K$199,8,FALSE)),VLOOKUP(C15,'[1]Local Vol'!$D$4:$K$199,8,FALSE),"")</f>
        <v>-1.2496336923819032E-2</v>
      </c>
    </row>
    <row r="16" spans="1:7">
      <c r="A16" s="6">
        <f t="shared" ca="1" si="1"/>
        <v>41542</v>
      </c>
      <c r="B16" s="7" t="s">
        <v>8</v>
      </c>
      <c r="C16" s="7" t="s">
        <v>32</v>
      </c>
      <c r="D16" s="7" t="s">
        <v>25</v>
      </c>
      <c r="E16" s="6">
        <f>[2]YCOQ!$B$3</f>
        <v>41627</v>
      </c>
      <c r="F16" s="8">
        <v>1.6493950018588999E-3</v>
      </c>
      <c r="G16" s="1">
        <f>IF(ISNUMBER(VLOOKUP(C16,'[1]Local Vol'!$D$3:$K$199,8,FALSE)),VLOOKUP(C16,'[1]Local Vol'!$D$4:$K$199,8,FALSE),"")</f>
        <v>-6.4518765187373986E-4</v>
      </c>
    </row>
    <row r="17" spans="1:7">
      <c r="A17" s="6">
        <f t="shared" ca="1" si="1"/>
        <v>41542</v>
      </c>
      <c r="B17" s="7" t="s">
        <v>8</v>
      </c>
      <c r="C17" s="7" t="s">
        <v>33</v>
      </c>
      <c r="D17" s="7" t="s">
        <v>34</v>
      </c>
      <c r="E17" s="6">
        <f>[2]YCPQ!$B$3</f>
        <v>41627</v>
      </c>
      <c r="F17" s="8">
        <v>8.5867581005683036E-3</v>
      </c>
      <c r="G17" s="1">
        <f>IF(ISNUMBER(VLOOKUP(C17,'[1]Local Vol'!$D$3:$K$199,8,FALSE)),VLOOKUP(C17,'[1]Local Vol'!$D$4:$K$199,8,FALSE),"")</f>
        <v>-8.24393391146927E-3</v>
      </c>
    </row>
    <row r="18" spans="1:7">
      <c r="A18" s="6">
        <f t="shared" ca="1" si="1"/>
        <v>41542</v>
      </c>
      <c r="B18" s="7" t="s">
        <v>8</v>
      </c>
      <c r="C18" s="7" t="s">
        <v>35</v>
      </c>
      <c r="D18" s="7" t="s">
        <v>29</v>
      </c>
      <c r="E18" s="6">
        <f>[2]YBZQ!$B$3</f>
        <v>41627</v>
      </c>
      <c r="F18" s="8">
        <v>17.380930724556567</v>
      </c>
      <c r="G18" s="1">
        <f>IF(ISNUMBER(VLOOKUP(C18,'[1]Local Vol'!$D$3:$K$199,8,FALSE)),VLOOKUP(C18,'[1]Local Vol'!$D$4:$K$199,8,FALSE),"")</f>
        <v>-1.0164789715504698</v>
      </c>
    </row>
    <row r="19" spans="1:7">
      <c r="A19" s="6">
        <f t="shared" ca="1" si="1"/>
        <v>41542</v>
      </c>
      <c r="B19" s="7" t="s">
        <v>8</v>
      </c>
      <c r="C19" s="7" t="s">
        <v>36</v>
      </c>
      <c r="D19" s="7" t="s">
        <v>17</v>
      </c>
      <c r="E19" s="6">
        <v>41620</v>
      </c>
      <c r="F19" s="8">
        <v>19.990310669774445</v>
      </c>
      <c r="G19" s="1">
        <f>IF(ISNUMBER(VLOOKUP(C19,'[1]Local Vol'!$D$3:$K$199,8,FALSE)),VLOOKUP(C19,'[1]Local Vol'!$D$4:$K$199,8,FALSE),"")</f>
        <v>-6.702586206728986E-2</v>
      </c>
    </row>
    <row r="20" spans="1:7">
      <c r="A20" s="6">
        <f t="shared" ca="1" si="1"/>
        <v>41542</v>
      </c>
      <c r="B20" s="7" t="s">
        <v>8</v>
      </c>
      <c r="C20" s="7" t="s">
        <v>37</v>
      </c>
      <c r="D20" s="7" t="s">
        <v>38</v>
      </c>
      <c r="E20" s="6">
        <f>[2]YBZQ!$B$3</f>
        <v>41627</v>
      </c>
      <c r="F20" s="8">
        <v>1.7008125449958085</v>
      </c>
      <c r="G20" s="1">
        <f>IF(ISNUMBER(VLOOKUP(C20,'[1]Local Vol'!$D$3:$K$199,8,FALSE)),VLOOKUP(C20,'[1]Local Vol'!$D$4:$K$199,8,FALSE),"")</f>
        <v>-0.95633892498318462</v>
      </c>
    </row>
    <row r="21" spans="1:7">
      <c r="A21" s="6">
        <f t="shared" ca="1" si="1"/>
        <v>41542</v>
      </c>
      <c r="B21" s="7" t="s">
        <v>8</v>
      </c>
      <c r="C21" s="7" t="s">
        <v>39</v>
      </c>
      <c r="D21" s="7" t="s">
        <v>10</v>
      </c>
      <c r="E21" s="6">
        <v>41718</v>
      </c>
      <c r="F21" s="8">
        <v>96.58170486984001</v>
      </c>
      <c r="G21" s="1">
        <f>IF(ISNUMBER(VLOOKUP(C21,'[1]Local Vol'!$D$3:$K$199,8,FALSE)),VLOOKUP(C21,'[1]Local Vol'!$D$4:$K$199,8,FALSE),"")</f>
        <v>-4.0712419473516441E-2</v>
      </c>
    </row>
    <row r="22" spans="1:7">
      <c r="A22" s="6">
        <f t="shared" ca="1" si="1"/>
        <v>41542</v>
      </c>
      <c r="B22" s="7" t="s">
        <v>8</v>
      </c>
      <c r="C22" s="7" t="s">
        <v>40</v>
      </c>
      <c r="D22" s="7" t="s">
        <v>17</v>
      </c>
      <c r="E22" s="6">
        <v>41627</v>
      </c>
      <c r="F22" s="8">
        <v>102.81311365462199</v>
      </c>
      <c r="G22" s="1">
        <f>IF(ISNUMBER(VLOOKUP(C22,'[1]Local Vol'!$D$3:$K$199,8,FALSE)),VLOOKUP(C22,'[1]Local Vol'!$D$4:$K$199,8,FALSE),"")</f>
        <v>-0.16990703332739215</v>
      </c>
    </row>
    <row r="23" spans="1:7">
      <c r="A23" s="6">
        <f t="shared" ca="1" si="1"/>
        <v>41542</v>
      </c>
      <c r="B23" s="7" t="s">
        <v>8</v>
      </c>
      <c r="C23" s="7" t="s">
        <v>41</v>
      </c>
      <c r="D23" s="7" t="s">
        <v>17</v>
      </c>
      <c r="E23" s="6">
        <v>41662</v>
      </c>
      <c r="F23" s="8">
        <v>108.74878036691209</v>
      </c>
      <c r="G23" s="1">
        <f>IF(ISNUMBER(VLOOKUP(C23,'[1]Local Vol'!$D$3:$K$199,8,FALSE)),VLOOKUP(C23,'[1]Local Vol'!$D$4:$K$199,8,FALSE),"")</f>
        <v>-0.18316576374839824</v>
      </c>
    </row>
    <row r="24" spans="1:7">
      <c r="A24" s="6">
        <f t="shared" ca="1" si="1"/>
        <v>41542</v>
      </c>
      <c r="B24" s="7" t="s">
        <v>8</v>
      </c>
      <c r="C24" s="7" t="s">
        <v>42</v>
      </c>
      <c r="D24" s="7" t="s">
        <v>43</v>
      </c>
      <c r="E24" s="6">
        <v>41627</v>
      </c>
      <c r="F24" s="8">
        <v>0.45797701212249109</v>
      </c>
      <c r="G24" s="1">
        <f>IF(ISNUMBER(VLOOKUP(C24,'[1]Local Vol'!$D$3:$K$199,8,FALSE)),VLOOKUP(C24,'[1]Local Vol'!$D$4:$K$199,8,FALSE),"")</f>
        <v>0.33809500526295438</v>
      </c>
    </row>
    <row r="25" spans="1:7">
      <c r="A25" s="6">
        <f t="shared" ca="1" si="1"/>
        <v>41542</v>
      </c>
      <c r="B25" s="7" t="s">
        <v>8</v>
      </c>
      <c r="C25" s="7" t="s">
        <v>44</v>
      </c>
      <c r="D25" s="7" t="s">
        <v>17</v>
      </c>
      <c r="E25" s="6">
        <v>41627</v>
      </c>
      <c r="F25" s="8">
        <v>15.108079264375331</v>
      </c>
      <c r="G25" s="1">
        <f>IF(ISNUMBER(VLOOKUP(C25,'[1]Local Vol'!$D$3:$K$199,8,FALSE)),VLOOKUP(C25,'[1]Local Vol'!$D$4:$K$199,8,FALSE),"")</f>
        <v>-5.6761235120875372E-2</v>
      </c>
    </row>
    <row r="26" spans="1:7">
      <c r="A26" s="6">
        <f t="shared" ca="1" si="1"/>
        <v>41542</v>
      </c>
      <c r="B26" s="7" t="s">
        <v>8</v>
      </c>
      <c r="C26" s="7" t="s">
        <v>45</v>
      </c>
      <c r="D26" s="7" t="s">
        <v>43</v>
      </c>
      <c r="E26" s="6">
        <v>41627</v>
      </c>
      <c r="F26" s="8">
        <v>15.898378247575891</v>
      </c>
      <c r="G26" s="1">
        <f>IF(ISNUMBER(VLOOKUP(C26,'[1]Local Vol'!$D$3:$K$199,8,FALSE)),VLOOKUP(C26,'[1]Local Vol'!$D$4:$K$199,8,FALSE),"")</f>
        <v>0.38577888341509892</v>
      </c>
    </row>
    <row r="27" spans="1:7">
      <c r="A27" s="6">
        <f t="shared" ca="1" si="1"/>
        <v>41542</v>
      </c>
      <c r="B27" s="7" t="s">
        <v>8</v>
      </c>
      <c r="C27" s="7" t="s">
        <v>46</v>
      </c>
      <c r="D27" s="7" t="s">
        <v>43</v>
      </c>
      <c r="E27" s="6">
        <v>41627</v>
      </c>
      <c r="F27" s="8">
        <v>14.484484632232537</v>
      </c>
      <c r="G27" s="1">
        <f>IF(ISNUMBER(VLOOKUP(C27,'[1]Local Vol'!$D$3:$K$199,8,FALSE)),VLOOKUP(C27,'[1]Local Vol'!$D$4:$K$199,8,FALSE),"")</f>
        <v>0.36739682423493331</v>
      </c>
    </row>
    <row r="28" spans="1:7">
      <c r="A28" s="6">
        <v>41326</v>
      </c>
      <c r="B28" s="7" t="s">
        <v>8</v>
      </c>
      <c r="C28" s="7" t="s">
        <v>47</v>
      </c>
      <c r="D28" s="7" t="s">
        <v>23</v>
      </c>
      <c r="E28" s="6">
        <v>41740</v>
      </c>
      <c r="F28" s="8">
        <v>2196.3360240434904</v>
      </c>
      <c r="G28" s="1">
        <f>[3]Summary!$J$5</f>
        <v>4.26542903454674E-4</v>
      </c>
    </row>
    <row r="29" spans="1:7">
      <c r="A29" s="6">
        <f t="shared" ref="A29:A33" ca="1" si="2">TODAY()</f>
        <v>41542</v>
      </c>
      <c r="B29" s="7" t="s">
        <v>8</v>
      </c>
      <c r="C29" s="7" t="s">
        <v>48</v>
      </c>
      <c r="D29" s="7" t="s">
        <v>17</v>
      </c>
      <c r="E29" s="6">
        <v>41710</v>
      </c>
      <c r="F29" s="8">
        <v>125.31621797794995</v>
      </c>
      <c r="G29" s="1">
        <f>IF(ISNUMBER(VLOOKUP(C29,'[1]Local Vol'!$D$3:$K$199,8,FALSE)),VLOOKUP(C29,'[1]Local Vol'!$D$4:$K$199,8,FALSE),"")</f>
        <v>-0.16134345020039015</v>
      </c>
    </row>
    <row r="30" spans="1:7">
      <c r="A30" s="6">
        <f t="shared" ca="1" si="2"/>
        <v>41542</v>
      </c>
      <c r="B30" s="7" t="s">
        <v>8</v>
      </c>
      <c r="C30" s="7" t="s">
        <v>49</v>
      </c>
      <c r="D30" s="7" t="s">
        <v>43</v>
      </c>
      <c r="E30" s="6">
        <v>41718</v>
      </c>
      <c r="F30" s="8">
        <v>4.4402448988630354</v>
      </c>
      <c r="G30" s="1">
        <f>IF(ISNUMBER(VLOOKUP(C30,'[1]Local Vol'!$D$3:$K$199,8,FALSE)),VLOOKUP(C30,'[1]Local Vol'!$D$4:$K$199,8,FALSE),"")</f>
        <v>0.93250979404367307</v>
      </c>
    </row>
    <row r="31" spans="1:7">
      <c r="A31" s="6">
        <f t="shared" ca="1" si="2"/>
        <v>41542</v>
      </c>
      <c r="B31" s="7" t="s">
        <v>8</v>
      </c>
      <c r="C31" s="7" t="s">
        <v>50</v>
      </c>
      <c r="D31" s="7" t="s">
        <v>17</v>
      </c>
      <c r="E31" s="6">
        <v>41752</v>
      </c>
      <c r="F31" s="8">
        <v>180.25693265833149</v>
      </c>
      <c r="G31" s="1">
        <f>IF(ISNUMBER(VLOOKUP(C31,'[1]Local Vol'!$D$3:$K$199,8,FALSE)),VLOOKUP(C31,'[1]Local Vol'!$D$4:$K$199,8,FALSE),"")</f>
        <v>-0.12412886418841995</v>
      </c>
    </row>
    <row r="32" spans="1:7">
      <c r="A32" s="6">
        <f t="shared" ca="1" si="2"/>
        <v>41542</v>
      </c>
      <c r="B32" s="7" t="s">
        <v>8</v>
      </c>
      <c r="C32" s="7" t="s">
        <v>51</v>
      </c>
      <c r="D32" s="7" t="s">
        <v>17</v>
      </c>
      <c r="E32" s="6">
        <v>41800</v>
      </c>
      <c r="F32" s="8">
        <v>232.49540750663351</v>
      </c>
      <c r="G32" s="1">
        <f>IF(ISNUMBER(VLOOKUP(C32,'[1]Local Vol'!$D$3:$K$199,8,FALSE)),VLOOKUP(C32,'[1]Local Vol'!$D$4:$K$199,8,FALSE),"")</f>
        <v>-0.13317417066897413</v>
      </c>
    </row>
    <row r="33" spans="1:7">
      <c r="A33" s="6">
        <f t="shared" ca="1" si="2"/>
        <v>41542</v>
      </c>
      <c r="B33" s="7" t="s">
        <v>8</v>
      </c>
      <c r="C33" s="7" t="s">
        <v>52</v>
      </c>
      <c r="D33" s="7" t="s">
        <v>53</v>
      </c>
      <c r="E33" s="6">
        <v>41809</v>
      </c>
      <c r="F33" s="8">
        <v>2.1633141281877477</v>
      </c>
      <c r="G33" s="1">
        <f>IF(ISNUMBER(VLOOKUP(C33,'[1]Local Vol'!$D$3:$K$199,8,FALSE)),VLOOKUP(C33,'[1]Local Vol'!$D$4:$K$199,8,FALSE),"")</f>
        <v>8.1178432145800422E-2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2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ImportData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2013-09-25T06:10:45Z</dcterms:created>
  <dcterms:modified xsi:type="dcterms:W3CDTF">2013-09-25T06:12:06Z</dcterms:modified>
</cp:coreProperties>
</file>